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ertes2.sharepoint.com/sites/Operatorskie-sektorBudownictwo/Shared Documents/sektor Budownictwo/"/>
    </mc:Choice>
  </mc:AlternateContent>
  <xr:revisionPtr revIDLastSave="21" documentId="13_ncr:1_{382A6872-8509-4A8C-B9F3-EABE51E5B2F4}" xr6:coauthVersionLast="47" xr6:coauthVersionMax="47" xr10:uidLastSave="{C2099A8A-208A-492E-A4F1-7605A7DBB063}"/>
  <bookViews>
    <workbookView xWindow="-108" yWindow="-108" windowWidth="23256" windowHeight="12456" xr2:uid="{00000000-000D-0000-FFFF-FFFF00000000}"/>
  </bookViews>
  <sheets>
    <sheet name="KALKULATOR 1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C11" i="1" l="1"/>
  <c r="C12" i="1" s="1"/>
  <c r="C15" i="1" s="1"/>
  <c r="K10" i="1"/>
  <c r="G10" i="1"/>
  <c r="K9" i="1"/>
  <c r="G9" i="1"/>
  <c r="K8" i="1"/>
  <c r="G8" i="1"/>
  <c r="G11" i="1" l="1"/>
  <c r="G12" i="1" s="1"/>
  <c r="G16" i="1" s="1"/>
  <c r="G18" i="1" s="1"/>
  <c r="K11" i="1"/>
  <c r="C16" i="1"/>
  <c r="C18" i="1" s="1"/>
  <c r="G15" i="1" l="1"/>
  <c r="K12" i="1"/>
  <c r="K19" i="1" s="1"/>
  <c r="K15" i="1" l="1"/>
  <c r="K16" i="1" s="1"/>
  <c r="K17" i="1" s="1"/>
  <c r="K20" i="1" s="1"/>
  <c r="K21" i="1" s="1"/>
</calcChain>
</file>

<file path=xl/sharedStrings.xml><?xml version="1.0" encoding="utf-8"?>
<sst xmlns="http://schemas.openxmlformats.org/spreadsheetml/2006/main" count="34" uniqueCount="20">
  <si>
    <t>Po uzupełnieniu pól zaznaczonych kolorem żółtym kalkulator wyliczy wartość wkładu własnego i refundacji za usługę w 3 wariantach.</t>
  </si>
  <si>
    <t>WARIANT I - wkład własny w formie wynagrodzeń</t>
  </si>
  <si>
    <t>WARIANT II - wkład własny pieniężny</t>
  </si>
  <si>
    <t>WARIANT III - wkład mieszany</t>
  </si>
  <si>
    <t>liczba godzin usługi</t>
  </si>
  <si>
    <t>koszt netto za godzinę usługi</t>
  </si>
  <si>
    <t>ilość uczestników</t>
  </si>
  <si>
    <t>cena netto usługi</t>
  </si>
  <si>
    <t>wartość wkładu własnego w wynagrodzeniach (25%)</t>
  </si>
  <si>
    <t>wartość wkładu własnego w postaci opłaty (20%)</t>
  </si>
  <si>
    <t>maksymalny wkład własny w wynagrodzeniach (25%)</t>
  </si>
  <si>
    <t>ile firma wnosi wkładu w wynagrodzeniach</t>
  </si>
  <si>
    <t>koszt kwalifikowalny</t>
  </si>
  <si>
    <t>cena netto usługi + wnoszony wkład</t>
  </si>
  <si>
    <t>refundacja</t>
  </si>
  <si>
    <t>WKŁAD WŁASNY ŁĄCZNY (20%)</t>
  </si>
  <si>
    <t>w tym wkład pieniężny (opłata)</t>
  </si>
  <si>
    <t>pomoc de minimis</t>
  </si>
  <si>
    <t>w tym wkład w wynagrodzeniach</t>
  </si>
  <si>
    <t>KALKULATOR DOT. WYLICZENIA WKŁADU WŁASNEGO PRZEDSIĘBIORSTWA FERS.01.03-IP.09-0103/25 nazwa Projektu Solidne fundamenty - wsparcie rozwoju kwalifikacji i kompetencji kadr sektora Budownictwo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</si>
</sst>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  <charset val="238"/>
    </font>
    <font>
      <i/>
      <sz val="10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0055A4"/>
        <bgColor rgb="FF0055A4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164" fontId="5" fillId="5" borderId="1" xfId="0" applyNumberFormat="1" applyFont="1" applyFill="1" applyBorder="1"/>
    <xf numFmtId="0" fontId="4" fillId="0" borderId="1" xfId="0" applyFont="1" applyBorder="1"/>
    <xf numFmtId="3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Protection="1">
      <protection locked="0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1"/>
  <sheetViews>
    <sheetView tabSelected="1" workbookViewId="0">
      <selection activeCell="G10" sqref="G10"/>
    </sheetView>
  </sheetViews>
  <sheetFormatPr defaultRowHeight="14.4" x14ac:dyDescent="0.3"/>
  <cols>
    <col min="1" max="1" width="35" customWidth="1"/>
    <col min="2" max="2" width="2" customWidth="1"/>
    <col min="3" max="3" width="15" customWidth="1"/>
    <col min="4" max="4" width="5" customWidth="1"/>
    <col min="5" max="5" width="35" customWidth="1"/>
    <col min="6" max="6" width="2" customWidth="1"/>
    <col min="7" max="7" width="15" customWidth="1"/>
    <col min="8" max="8" width="5" customWidth="1"/>
    <col min="9" max="9" width="35" customWidth="1"/>
    <col min="10" max="10" width="2" customWidth="1"/>
    <col min="11" max="11" width="15" customWidth="1"/>
  </cols>
  <sheetData>
    <row r="2" spans="1:11" ht="64.8" customHeight="1" x14ac:dyDescent="0.3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x14ac:dyDescent="0.3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6" spans="1:11" ht="28.8" customHeight="1" x14ac:dyDescent="0.3">
      <c r="A6" s="15" t="s">
        <v>1</v>
      </c>
      <c r="B6" s="14"/>
      <c r="C6" s="14"/>
      <c r="E6" s="15" t="s">
        <v>2</v>
      </c>
      <c r="F6" s="14"/>
      <c r="G6" s="14"/>
      <c r="I6" s="15" t="s">
        <v>3</v>
      </c>
      <c r="J6" s="14"/>
      <c r="K6" s="14"/>
    </row>
    <row r="8" spans="1:11" x14ac:dyDescent="0.3">
      <c r="A8" s="1" t="s">
        <v>4</v>
      </c>
      <c r="C8" s="9">
        <v>16</v>
      </c>
      <c r="E8" s="1" t="s">
        <v>4</v>
      </c>
      <c r="G8" s="2">
        <f>C8</f>
        <v>16</v>
      </c>
      <c r="I8" s="1" t="s">
        <v>4</v>
      </c>
      <c r="K8" s="2">
        <f>C8</f>
        <v>16</v>
      </c>
    </row>
    <row r="9" spans="1:11" x14ac:dyDescent="0.3">
      <c r="A9" s="1" t="s">
        <v>5</v>
      </c>
      <c r="C9" s="10">
        <v>182</v>
      </c>
      <c r="E9" s="1" t="s">
        <v>5</v>
      </c>
      <c r="G9" s="3">
        <f>C9</f>
        <v>182</v>
      </c>
      <c r="I9" s="1" t="s">
        <v>5</v>
      </c>
      <c r="K9" s="3">
        <f>C9</f>
        <v>182</v>
      </c>
    </row>
    <row r="10" spans="1:11" x14ac:dyDescent="0.3">
      <c r="A10" s="1" t="s">
        <v>6</v>
      </c>
      <c r="C10" s="9">
        <v>1</v>
      </c>
      <c r="E10" s="1" t="s">
        <v>6</v>
      </c>
      <c r="G10" s="2">
        <f>C10</f>
        <v>1</v>
      </c>
      <c r="I10" s="1" t="s">
        <v>6</v>
      </c>
      <c r="K10" s="2">
        <f>C10</f>
        <v>1</v>
      </c>
    </row>
    <row r="11" spans="1:11" x14ac:dyDescent="0.3">
      <c r="A11" s="4" t="s">
        <v>7</v>
      </c>
      <c r="C11" s="5">
        <f>C8*C9*C10</f>
        <v>2912</v>
      </c>
      <c r="E11" s="4" t="s">
        <v>7</v>
      </c>
      <c r="G11" s="5">
        <f>G8*G9*G10</f>
        <v>2912</v>
      </c>
      <c r="I11" s="4" t="s">
        <v>7</v>
      </c>
      <c r="K11" s="5">
        <f>K8*K9*K10</f>
        <v>2912</v>
      </c>
    </row>
    <row r="12" spans="1:11" x14ac:dyDescent="0.3">
      <c r="A12" s="6" t="s">
        <v>8</v>
      </c>
      <c r="C12" s="7">
        <f>C11*0.25</f>
        <v>728</v>
      </c>
      <c r="E12" s="6" t="s">
        <v>9</v>
      </c>
      <c r="G12" s="7">
        <f>G11*0.2</f>
        <v>582.4</v>
      </c>
      <c r="I12" s="6" t="s">
        <v>10</v>
      </c>
      <c r="K12" s="7">
        <f>K11*0.25</f>
        <v>728</v>
      </c>
    </row>
    <row r="14" spans="1:11" x14ac:dyDescent="0.3">
      <c r="I14" s="8" t="s">
        <v>11</v>
      </c>
      <c r="K14" s="11">
        <v>728</v>
      </c>
    </row>
    <row r="15" spans="1:11" x14ac:dyDescent="0.3">
      <c r="A15" s="6" t="s">
        <v>12</v>
      </c>
      <c r="C15" s="7">
        <f>C12+C11</f>
        <v>3640</v>
      </c>
      <c r="E15" s="6" t="s">
        <v>12</v>
      </c>
      <c r="G15" s="7">
        <f>G11</f>
        <v>2912</v>
      </c>
      <c r="I15" s="6" t="s">
        <v>13</v>
      </c>
      <c r="K15" s="7">
        <f>K11+MIN(K14, K12)</f>
        <v>3640</v>
      </c>
    </row>
    <row r="16" spans="1:11" x14ac:dyDescent="0.3">
      <c r="A16" s="6" t="s">
        <v>14</v>
      </c>
      <c r="C16" s="7">
        <f>C11</f>
        <v>2912</v>
      </c>
      <c r="E16" s="6" t="s">
        <v>14</v>
      </c>
      <c r="G16" s="7">
        <f>G11-G12</f>
        <v>2329.6</v>
      </c>
      <c r="I16" s="6" t="s">
        <v>15</v>
      </c>
      <c r="K16" s="7">
        <f>K15*0.2</f>
        <v>728</v>
      </c>
    </row>
    <row r="17" spans="1:11" x14ac:dyDescent="0.3">
      <c r="I17" s="6" t="s">
        <v>16</v>
      </c>
      <c r="K17" s="7">
        <f>MAX(0, K16-MIN(K14, K12))</f>
        <v>0</v>
      </c>
    </row>
    <row r="18" spans="1:11" x14ac:dyDescent="0.3">
      <c r="A18" s="6" t="s">
        <v>17</v>
      </c>
      <c r="C18" s="7">
        <f>C16</f>
        <v>2912</v>
      </c>
      <c r="E18" s="6" t="s">
        <v>17</v>
      </c>
      <c r="G18" s="7">
        <f>G16</f>
        <v>2329.6</v>
      </c>
      <c r="I18" s="12" t="s">
        <v>18</v>
      </c>
      <c r="K18" s="7">
        <f>K14</f>
        <v>728</v>
      </c>
    </row>
    <row r="19" spans="1:11" x14ac:dyDescent="0.3">
      <c r="I19" s="6" t="s">
        <v>12</v>
      </c>
      <c r="K19" s="7">
        <f>K11+MIN(K14, K12)</f>
        <v>3640</v>
      </c>
    </row>
    <row r="20" spans="1:11" x14ac:dyDescent="0.3">
      <c r="I20" s="6" t="s">
        <v>14</v>
      </c>
      <c r="K20" s="7">
        <f>K11-K17</f>
        <v>2912</v>
      </c>
    </row>
    <row r="21" spans="1:11" x14ac:dyDescent="0.3">
      <c r="I21" s="6" t="s">
        <v>17</v>
      </c>
      <c r="K21" s="7">
        <f>K20</f>
        <v>2912</v>
      </c>
    </row>
  </sheetData>
  <sheetProtection algorithmName="SHA-512" hashValue="Yo2mMxg5qVVP9eiLZFzop0HbtLqAEWtMXEZadRVP/v3eyYzRrv3BzxzUARWWwhPdQ+mEv7LixqM6i+0F6xICMg==" saltValue="nYWfh92Ej+Rdaxadq8YBOw==" spinCount="100000" sheet="1" objects="1" scenarios="1"/>
  <mergeCells count="5">
    <mergeCell ref="A4:K4"/>
    <mergeCell ref="A6:C6"/>
    <mergeCell ref="A2:K2"/>
    <mergeCell ref="E6:G6"/>
    <mergeCell ref="I6:K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83010B37A7041A583123669D776F2" ma:contentTypeVersion="3" ma:contentTypeDescription="Create a new document." ma:contentTypeScope="" ma:versionID="4fb07e31f55bab346d10593c21cc20a6">
  <xsd:schema xmlns:xsd="http://www.w3.org/2001/XMLSchema" xmlns:xs="http://www.w3.org/2001/XMLSchema" xmlns:p="http://schemas.microsoft.com/office/2006/metadata/properties" xmlns:ns2="efe7affd-3bf5-4b14-8999-5f0a4f3f0f1a" targetNamespace="http://schemas.microsoft.com/office/2006/metadata/properties" ma:root="true" ma:fieldsID="b703203774b3f38601adc667154ccdb9" ns2:_="">
    <xsd:import namespace="efe7affd-3bf5-4b14-8999-5f0a4f3f0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7affd-3bf5-4b14-8999-5f0a4f3f0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D20B68-9CCD-407A-A56E-D47A3D2B29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766988-1EE3-4B25-8EF5-25E68CE548AE}"/>
</file>

<file path=customXml/itemProps3.xml><?xml version="1.0" encoding="utf-8"?>
<ds:datastoreItem xmlns:ds="http://schemas.openxmlformats.org/officeDocument/2006/customXml" ds:itemID="{2B9D5F75-169A-4F39-84A3-B1CADD3554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KALKULATOR 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Izabela Wójcicka</cp:lastModifiedBy>
  <dcterms:created xsi:type="dcterms:W3CDTF">2026-09-01T15:34:58Z</dcterms:created>
  <dcterms:modified xsi:type="dcterms:W3CDTF">2026-09-08T17:56:50Z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0x010100C8483010B37A7041A583123669D776F2</vt:lpwstr>
  </property>
</Properties>
</file>